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Тульская д. 84" sheetId="1" r:id="rId1"/>
  </sheets>
  <externalReferences>
    <externalReference r:id="rId2"/>
  </externalReferences>
  <definedNames>
    <definedName name="АДРЕС" localSheetId="0">'ул Тульская д. 84'!$B$3</definedName>
    <definedName name="АДРЕС">#REF!</definedName>
    <definedName name="АДРЕС2">#REF!</definedName>
    <definedName name="ВХДОЛГ" localSheetId="0">'ул Тульская д. 84'!$G$9</definedName>
    <definedName name="ВХДОЛГ">#REF!</definedName>
    <definedName name="ВХСАЛЬДО" localSheetId="0">'ул Тульская д. 84'!$D$9</definedName>
    <definedName name="ВХСАЛЬДО">#REF!</definedName>
    <definedName name="ВХСАЛЬДО3МЕС">#REF!</definedName>
    <definedName name="ДОГОВОР" localSheetId="0">'ул Тульская д. 84'!$B$4</definedName>
    <definedName name="ДОГОВОР">#REF!</definedName>
    <definedName name="ДОЛГ" localSheetId="0">'ул Тульская д. 84'!$A$9</definedName>
    <definedName name="ДОЛГ">#REF!</definedName>
    <definedName name="ЗАТРАЧЕНОК" localSheetId="0">'ул Тульская д. 84'!$D$41</definedName>
    <definedName name="ЗАТРАЧЕНОК">#REF!</definedName>
    <definedName name="ЗАТРАЧЕНОТ" localSheetId="0">'ул Тульская д. 84'!$D$40</definedName>
    <definedName name="ЗАТРАЧЕНОТ">#REF!</definedName>
    <definedName name="ЗАТРЕМ" localSheetId="0">'ул Тульская д. 84'!$D$56</definedName>
    <definedName name="ЗАТРЕМ">#REF!</definedName>
    <definedName name="ИСХДОЛГ" localSheetId="0">'ул Тульская д. 84'!$G$46</definedName>
    <definedName name="ИСХДОЛГ">#REF!</definedName>
    <definedName name="ИСХСАЛЬДО" localSheetId="0">'ул Тульская д. 84'!$D$46</definedName>
    <definedName name="ИСХСАЛЬДО">#REF!</definedName>
    <definedName name="ИСХСАЛЬДО3МЕС">#REF!</definedName>
    <definedName name="КАП" localSheetId="0">'ул Тульская д. 84'!$C$41</definedName>
    <definedName name="КАП">#REF!</definedName>
    <definedName name="КАПРЕМ">#REF!</definedName>
    <definedName name="КПЕРЕЧИСК" localSheetId="0">'ул Тульская д. 84'!$G$41</definedName>
    <definedName name="КПЕРЕЧИСК">#REF!</definedName>
    <definedName name="КПЕРЕЧИСТ" localSheetId="0">'ул Тульская д. 84'!$G$40</definedName>
    <definedName name="КПЕРЕЧИСТ">#REF!</definedName>
    <definedName name="НАЧЗАГОД">#REF!</definedName>
    <definedName name="НАЧЗАГОДНЕЖ">#REF!</definedName>
    <definedName name="НАЧРЕМ" localSheetId="0">'ул Тульская д. 84'!$D$54</definedName>
    <definedName name="НАЧРЕМ">#REF!</definedName>
    <definedName name="НЕЖНАЧРЕМ" localSheetId="0">'ул Тульская д. 84'!$D$55</definedName>
    <definedName name="НЕЖНАЧРЕМ">#REF!</definedName>
    <definedName name="ОПАЛЧЕНОТ" localSheetId="0">'ул Тульская д. 84'!$E$40</definedName>
    <definedName name="ОПАЛЧЕНОТ">#REF!</definedName>
    <definedName name="ОПЛАЧЕНОК" localSheetId="0">'ул Тульская д. 84'!$E$41</definedName>
    <definedName name="ОПЛАЧЕНОК">#REF!</definedName>
    <definedName name="ОСВОЕНО">#REF!</definedName>
    <definedName name="ОСТ" localSheetId="0">'ул Тульская д. 84'!$A$46</definedName>
    <definedName name="ОСТ">#REF!</definedName>
    <definedName name="ПЛОЩАДЬ" localSheetId="0">'ул Тульская д. 84'!$B$5</definedName>
    <definedName name="ПЛОЩАДЬ">#REF!</definedName>
    <definedName name="ПЛОЩАДЬДОМА">#REF!</definedName>
    <definedName name="РАЗМЕРПЛАТЫ" localSheetId="0">'ул Тульская д. 84'!$C$11</definedName>
    <definedName name="РАЗМЕРПЛАТЫ">#REF!</definedName>
    <definedName name="СНРЕМ" localSheetId="0">'ул Тульская д. 84'!#REF!</definedName>
    <definedName name="СНРЕМ">#REF!</definedName>
    <definedName name="ТАРОТОП" localSheetId="0">'ул Тульская д. 84'!$C$16</definedName>
    <definedName name="ТАРОТОП">#REF!</definedName>
    <definedName name="ТАРХВС" localSheetId="0">'ул Тульская д. 84'!$C$17</definedName>
    <definedName name="ТАРХВС">#REF!</definedName>
    <definedName name="ТБО" localSheetId="0">'ул Тульская д. 84'!$C$13</definedName>
    <definedName name="ТБО">#REF!</definedName>
    <definedName name="ТБОНАЧ" localSheetId="0">'ул Тульская д. 84'!$D$13</definedName>
    <definedName name="ТБОНАЧ">#REF!</definedName>
    <definedName name="ТБОНЕД" localSheetId="0">'ул Тульская д. 84'!$F$13</definedName>
    <definedName name="ТБОНЕД">#REF!</definedName>
    <definedName name="ТБООПЛ" localSheetId="0">'ул Тульская д. 84'!$E$13</definedName>
    <definedName name="ТБООПЛ">#REF!</definedName>
    <definedName name="ТБОПОСТ" localSheetId="0">'ул Тульская д. 84'!$G$13</definedName>
    <definedName name="ТБОПОСТ">#REF!</definedName>
    <definedName name="ТЕК" localSheetId="0">'ул Тульская д. 84'!$C$40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4" i="1" s="1"/>
  <c r="F40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F38" i="1" s="1"/>
  <c r="G28" i="1"/>
  <c r="G38" i="1" s="1"/>
  <c r="F28" i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F26" i="1" s="1"/>
  <c r="G18" i="1"/>
  <c r="F18" i="1"/>
  <c r="G17" i="1"/>
  <c r="F17" i="1"/>
  <c r="G16" i="1"/>
  <c r="G26" i="1" s="1"/>
  <c r="F16" i="1"/>
  <c r="E14" i="1"/>
  <c r="D14" i="1"/>
  <c r="G13" i="1"/>
  <c r="G14" i="1" s="1"/>
  <c r="F13" i="1"/>
  <c r="F14" i="1" s="1"/>
  <c r="G44" i="1" l="1"/>
</calcChain>
</file>

<file path=xl/sharedStrings.xml><?xml version="1.0" encoding="utf-8"?>
<sst xmlns="http://schemas.openxmlformats.org/spreadsheetml/2006/main" count="66" uniqueCount="63">
  <si>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</si>
  <si>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</si>
  <si>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Тульская д. 84</t>
  </si>
  <si>
    <t>Договор управления №:</t>
  </si>
  <si>
    <t xml:space="preserve">№ 114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</si>
  <si>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</si>
  <si>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</si>
  <si>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</si>
  <si>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</si>
  <si>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</si>
  <si>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</si>
  <si>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</si>
  <si>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</si>
  <si>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</si>
  <si>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</si>
  <si>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</si>
  <si>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</si>
  <si>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</si>
  <si>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</si>
  <si>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</si>
  <si>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</si>
  <si>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</si>
  <si>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Электроэнергия</t>
  </si>
  <si>
    <t>Прочие услуги</t>
  </si>
  <si>
    <t>Вывоз ТБО</t>
  </si>
  <si>
    <t>Домофон</t>
  </si>
  <si>
    <t>Обслуживание ОПУ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</si>
  <si>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</si>
  <si>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</si>
  <si>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</si>
  <si>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</si>
  <si>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</si>
  <si>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</si>
  <si>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</si>
  <si>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</si>
  <si>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</si>
  <si>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</si>
  <si>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</si>
  <si>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Установка прибора учета тепловой энергии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</si>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</sst>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3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0" fillId="0" borderId="30" xfId="0" applyNumberFormat="1" applyBorder="1" applyAlignment="1">
      <alignment horizontal="center" wrapText="1"/>
    </xf>
    <xf numFmtId="2" fontId="0" fillId="0" borderId="31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43;&#1060;&#1054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Дзержинского д. 92  корп.2"/>
      <sheetName val="ул Тульская д. 42 -9"/>
      <sheetName val="ул Максима Горького д. 51"/>
      <sheetName val="пер Максима Горького д. 2"/>
      <sheetName val="ул Никитина д. 58"/>
      <sheetName val="пер Максима Горьк_ д. 2  корп.1"/>
      <sheetName val="ул Никитина д. 85"/>
      <sheetName val="ул Никитина д. 93"/>
      <sheetName val="ул Никитина д. 93 а"/>
      <sheetName val="пер Пестеля 1-й д. 37"/>
      <sheetName val="пер Пестеля 1-й д. 30"/>
      <sheetName val="пер Пестеля 1-й д. 30  корп.1"/>
      <sheetName val="ул Болдина д. 2"/>
      <sheetName val="ул Спортивная д. 3"/>
      <sheetName val="ул Больничная д. 13"/>
      <sheetName val="ул Больничная д. 15"/>
      <sheetName val="ул Больничная д. 17"/>
      <sheetName val="ул Больничная д. 11"/>
      <sheetName val="ул Никитина д. 85 а"/>
      <sheetName val="ул Максима Горького д. 98"/>
      <sheetName val="ул Никитина д. 83"/>
      <sheetName val="ул Никитина д. 87"/>
      <sheetName val="ул Никитина д. 91"/>
      <sheetName val="ул Никитина д. 95"/>
      <sheetName val="ул Степана Разина д. 65"/>
      <sheetName val="ул Степана Разина д. 67"/>
      <sheetName val="ул Степана Разина д. 69"/>
      <sheetName val="ул Степана Разина д. 71"/>
      <sheetName val="ул Степана Разина д. 73"/>
      <sheetName val="ул Степана Разина д. 75"/>
      <sheetName val="ул Степана Разина д. 77"/>
      <sheetName val="ул Степана Разина д. 79"/>
      <sheetName val="ул Степана Разина д. 81"/>
      <sheetName val="ул Степана Разина д. 83"/>
      <sheetName val="ул Степана Разина д. 85"/>
      <sheetName val="ул Степана Разина д. 87"/>
      <sheetName val="ул Степана Разина д. 89"/>
      <sheetName val="ул Степана Разина д. 91"/>
      <sheetName val="ул Степана Разина д. 93"/>
      <sheetName val="ул Степана Разина д. 95"/>
      <sheetName val="ул Степана Разина д. 95  корп.1"/>
      <sheetName val="ул Степана Разина д. 97"/>
      <sheetName val="ул Степана Разина д. 99"/>
      <sheetName val="ул Максима Горького д. 94"/>
      <sheetName val="ул Максима Горького д. 96"/>
      <sheetName val="пер Пестеля 1-й д. 19"/>
      <sheetName val="ул Фридриха Энгельса д. 113"/>
      <sheetName val="ул Никитина д. 85 корп 2"/>
      <sheetName val="ул Максима Горького д. 100"/>
      <sheetName val="пер Малый д. 2"/>
      <sheetName val="ул Степана Разина д. 95 к.2"/>
      <sheetName val="ул Пестеля д. 62"/>
      <sheetName val="ул Мичурина д. 38"/>
      <sheetName val="ул Максима Горького д. 61"/>
      <sheetName val="ул Фридриха Энгельса д. 110"/>
      <sheetName val="ул Мичурина д. 40"/>
      <sheetName val="ул Степана Разина д. 97  корп.2"/>
      <sheetName val="ул Максима Горького д. 92"/>
      <sheetName val="ул Фридриха Энгельса д. 151"/>
      <sheetName val="ул Никитина д. 81"/>
      <sheetName val="ул Фридриха Энгельса д. 145"/>
      <sheetName val="ул Никитина д. 123"/>
      <sheetName val="ул Пестеля д. 13"/>
      <sheetName val="ул Пестеля д. 15 а"/>
      <sheetName val="ул Тульская д. 84"/>
      <sheetName val="ул Тульская д. 88 -36"/>
      <sheetName val="ул Тульская д. 92"/>
      <sheetName val="пер Пестеля 1-й д. 16"/>
      <sheetName val="пер Пестеля 1-й д. 28"/>
      <sheetName val="ул Пестеля д. 1 -90"/>
      <sheetName val="пер Малый д. 1"/>
      <sheetName val="ул Тульская д. 100"/>
      <sheetName val="ул Белинского д. 3"/>
      <sheetName val="ул Болдина д. 6 а"/>
      <sheetName val="ул Болдина д. 24"/>
      <sheetName val="ул Максима Горького д. 82"/>
      <sheetName val="ул Никитина д. 67"/>
      <sheetName val="ул Пестеля д. 19"/>
      <sheetName val="ул Суворова д. 116"/>
      <sheetName val="ул Мичурина д. 12"/>
      <sheetName val="ул Николо-Козинская д. 55"/>
      <sheetName val="ул Николо-Козинская д. 57"/>
      <sheetName val="ул Никитина д. 47"/>
      <sheetName val="ул Никитина д. 49"/>
      <sheetName val="ул Степана Разина д. 38"/>
      <sheetName val="ул Мичурина д. 10"/>
      <sheetName val="ул Степана Разина д. 40"/>
      <sheetName val="ул Никитина д.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:CS712"/>
  <sheetViews>
    <sheetView tabSelected="1" topLeftCell="A45" workbookViewId="0">
      <selection activeCell="A58" sqref="A58:IV58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4376.6000000000013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699119.46000000031</v>
      </c>
      <c r="E9" s="10" t="s">
        <v>8</v>
      </c>
      <c r="F9" s="11"/>
      <c r="G9" s="9">
        <v>242821.33999999979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460705.14999999927</v>
      </c>
      <c r="E13" s="24">
        <v>447662.74999999924</v>
      </c>
      <c r="F13" s="25">
        <f>ТБОНАЧ-ТБООПЛ</f>
        <v>13042.400000000023</v>
      </c>
      <c r="G13" s="26">
        <f>ТБООПЛ</f>
        <v>447662.74999999924</v>
      </c>
    </row>
    <row r="14" spans="1:7" ht="13.5" thickBot="1" x14ac:dyDescent="0.25">
      <c r="A14" s="27"/>
      <c r="B14" s="28" t="s">
        <v>17</v>
      </c>
      <c r="C14" s="29"/>
      <c r="D14" s="30">
        <f>D13</f>
        <v>460705.14999999927</v>
      </c>
      <c r="E14" s="30">
        <f>E13</f>
        <v>447662.74999999924</v>
      </c>
      <c r="F14" s="30">
        <f>F13</f>
        <v>13042.400000000023</v>
      </c>
      <c r="G14" s="30">
        <f>SUM(ТБОПОСТ)</f>
        <v>447662.74999999924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1185520.1199999996</v>
      </c>
      <c r="E16" s="24">
        <v>1239742.5599999996</v>
      </c>
      <c r="F16" s="25">
        <f t="shared" ref="F16:F25" si="0">D16-E16</f>
        <v>-54222.439999999944</v>
      </c>
      <c r="G16" s="26">
        <f t="shared" ref="G16:G25" si="1">E16</f>
        <v>1239742.5599999996</v>
      </c>
    </row>
    <row r="17" spans="1:7" x14ac:dyDescent="0.2">
      <c r="A17" s="34"/>
      <c r="B17" s="35" t="s">
        <v>20</v>
      </c>
      <c r="C17" s="23">
        <v>25.95</v>
      </c>
      <c r="D17" s="24">
        <v>335783.30999999982</v>
      </c>
      <c r="E17" s="24">
        <v>322356.38999999966</v>
      </c>
      <c r="F17" s="25">
        <f t="shared" si="0"/>
        <v>13426.920000000158</v>
      </c>
      <c r="G17" s="26">
        <f t="shared" si="1"/>
        <v>322356.38999999966</v>
      </c>
    </row>
    <row r="18" spans="1:7" x14ac:dyDescent="0.2">
      <c r="A18" s="34"/>
      <c r="B18" s="35" t="s">
        <v>21</v>
      </c>
      <c r="C18" s="23">
        <v>17.79</v>
      </c>
      <c r="D18" s="24">
        <v>230520.23999999967</v>
      </c>
      <c r="E18" s="24">
        <v>221139.84999999969</v>
      </c>
      <c r="F18" s="25">
        <f t="shared" si="0"/>
        <v>9380.3899999999849</v>
      </c>
      <c r="G18" s="26">
        <f t="shared" si="1"/>
        <v>221139.84999999969</v>
      </c>
    </row>
    <row r="19" spans="1:7" x14ac:dyDescent="0.2">
      <c r="A19" s="34"/>
      <c r="B19" s="35" t="s">
        <v>22</v>
      </c>
      <c r="C19" s="23">
        <v>4.2300000000000004</v>
      </c>
      <c r="D19" s="24">
        <v>264512.70000000007</v>
      </c>
      <c r="E19" s="24">
        <v>320977.30000000057</v>
      </c>
      <c r="F19" s="25">
        <f t="shared" si="0"/>
        <v>-56464.600000000501</v>
      </c>
      <c r="G19" s="26">
        <f t="shared" si="1"/>
        <v>320977.30000000057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2016336.3699999992</v>
      </c>
      <c r="E26" s="30">
        <f>SUM(E16:E25)</f>
        <v>2104216.0999999996</v>
      </c>
      <c r="F26" s="30">
        <f>SUM(F16:F25)</f>
        <v>-87879.730000000302</v>
      </c>
      <c r="G26" s="30">
        <f>SUM(G16:G25)</f>
        <v>2104216.0999999996</v>
      </c>
    </row>
    <row r="27" spans="1:7" x14ac:dyDescent="0.2">
      <c r="A27" s="31" t="s">
        <v>23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24</v>
      </c>
      <c r="C28" s="23">
        <v>4.5999999999999996</v>
      </c>
      <c r="D28" s="24">
        <v>177777.69</v>
      </c>
      <c r="E28" s="24">
        <v>166452.81000000003</v>
      </c>
      <c r="F28" s="25">
        <f>D28-E28</f>
        <v>11324.879999999976</v>
      </c>
      <c r="G28" s="26">
        <f t="shared" ref="G28:G37" si="2">E28</f>
        <v>166452.81000000003</v>
      </c>
    </row>
    <row r="29" spans="1:7" x14ac:dyDescent="0.2">
      <c r="A29" s="34"/>
      <c r="B29" s="35" t="s">
        <v>25</v>
      </c>
      <c r="C29" s="23">
        <v>0</v>
      </c>
      <c r="D29" s="24">
        <v>40850</v>
      </c>
      <c r="E29" s="24">
        <v>40399.949999999997</v>
      </c>
      <c r="F29" s="25">
        <f>D29-E29</f>
        <v>450.05000000000291</v>
      </c>
      <c r="G29" s="26">
        <f t="shared" si="2"/>
        <v>40399.949999999997</v>
      </c>
    </row>
    <row r="30" spans="1:7" x14ac:dyDescent="0.2">
      <c r="A30" s="34"/>
      <c r="B30" s="35" t="s">
        <v>26</v>
      </c>
      <c r="C30" s="23">
        <v>0.36549999999999999</v>
      </c>
      <c r="D30" s="24">
        <v>6385.6500000000005</v>
      </c>
      <c r="E30" s="24">
        <v>4288.1999999999989</v>
      </c>
      <c r="F30" s="25">
        <f t="shared" ref="F30:F37" si="3">D30-E30</f>
        <v>2097.4500000000016</v>
      </c>
      <c r="G30" s="26">
        <f t="shared" si="2"/>
        <v>4288.1999999999989</v>
      </c>
    </row>
    <row r="31" spans="1:7" x14ac:dyDescent="0.2">
      <c r="A31" s="34"/>
      <c r="B31" s="35" t="s">
        <v>27</v>
      </c>
      <c r="C31" s="23">
        <v>7.14</v>
      </c>
      <c r="D31" s="24">
        <v>16819.079999999998</v>
      </c>
      <c r="E31" s="24">
        <v>16342.309999999996</v>
      </c>
      <c r="F31" s="25">
        <f t="shared" si="3"/>
        <v>476.77000000000226</v>
      </c>
      <c r="G31" s="26">
        <f t="shared" si="2"/>
        <v>16342.309999999996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28</v>
      </c>
      <c r="C38" s="29"/>
      <c r="D38" s="30">
        <f>SUM(D28:D37)</f>
        <v>241832.41999999998</v>
      </c>
      <c r="E38" s="30">
        <f>SUM(E28:E37)</f>
        <v>227483.27000000002</v>
      </c>
      <c r="F38" s="30">
        <f>SUM(F28:F37)</f>
        <v>14349.149999999981</v>
      </c>
      <c r="G38" s="30">
        <f>SUM(G28:G37)</f>
        <v>227483.27000000002</v>
      </c>
    </row>
    <row r="39" spans="1:7" ht="12.75" customHeight="1" x14ac:dyDescent="0.2">
      <c r="A39" s="16" t="s">
        <v>29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30</v>
      </c>
      <c r="C40" s="23">
        <v>16.09</v>
      </c>
      <c r="D40" s="24">
        <v>278756.36999999936</v>
      </c>
      <c r="E40" s="24">
        <v>267165.2099999995</v>
      </c>
      <c r="F40" s="25">
        <f>ЗАТРАЧЕНОТ-ОПАЛЧЕНОТ</f>
        <v>11591.159999999858</v>
      </c>
      <c r="G40" s="45">
        <v>191415.86000000002</v>
      </c>
    </row>
    <row r="41" spans="1:7" x14ac:dyDescent="0.2">
      <c r="A41" s="21"/>
      <c r="B41" s="35" t="s">
        <v>31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28</v>
      </c>
      <c r="C42" s="40"/>
      <c r="D42" s="30">
        <f>SUM(D40:D41)</f>
        <v>278756.36999999936</v>
      </c>
      <c r="E42" s="30">
        <f>E41+E40</f>
        <v>267165.2099999995</v>
      </c>
      <c r="F42" s="30">
        <f>F41+F40</f>
        <v>11591.159999999858</v>
      </c>
      <c r="G42" s="30">
        <f>КПЕРЕЧИСТ+КПЕРЕЧИСК</f>
        <v>191415.86000000002</v>
      </c>
    </row>
    <row r="43" spans="1:7" x14ac:dyDescent="0.2">
      <c r="A43" s="31" t="s">
        <v>32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2997630.3099999977</v>
      </c>
      <c r="E44" s="30">
        <f>E42+E38+E26+E14</f>
        <v>3046527.3299999982</v>
      </c>
      <c r="F44" s="30">
        <f>F42+F38+F26+F14</f>
        <v>-48897.020000000441</v>
      </c>
      <c r="G44" s="30">
        <f>G42+G38+G26+G14</f>
        <v>2970777.9799999986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33</v>
      </c>
      <c r="B46" s="7"/>
      <c r="C46" s="8"/>
      <c r="D46" s="51">
        <v>650222.43999999959</v>
      </c>
      <c r="E46" s="10" t="s">
        <v>8</v>
      </c>
      <c r="F46" s="11"/>
      <c r="G46" s="9">
        <v>274771.10999999993</v>
      </c>
    </row>
    <row r="50" spans="1:7" ht="15" x14ac:dyDescent="0.25">
      <c r="A50" s="5" t="s">
        <v>34</v>
      </c>
      <c r="B50" s="5"/>
      <c r="C50" s="5"/>
      <c r="D50" s="6"/>
      <c r="E50" s="52"/>
      <c r="F50" s="52"/>
    </row>
    <row r="52" spans="1:7" x14ac:dyDescent="0.2">
      <c r="A52" s="3" t="s">
        <v>35</v>
      </c>
      <c r="C52" s="53"/>
      <c r="D52" s="53"/>
      <c r="E52" s="53"/>
    </row>
    <row r="54" spans="1:7" x14ac:dyDescent="0.2">
      <c r="A54" s="54" t="s">
        <v>36</v>
      </c>
      <c r="B54" s="55"/>
      <c r="D54" s="56">
        <v>267165.21000000025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37</v>
      </c>
      <c r="B56" s="58"/>
      <c r="D56" s="59">
        <v>191415.86000000002</v>
      </c>
      <c r="E56" s="59"/>
    </row>
    <row r="57" spans="1:7" x14ac:dyDescent="0.2">
      <c r="A57" s="60" t="s">
        <v>38</v>
      </c>
      <c r="B57" s="61"/>
      <c r="C57" s="61"/>
      <c r="D57" s="61"/>
      <c r="E57" s="61"/>
      <c r="F57" s="61">
        <v>191415.86000000002</v>
      </c>
      <c r="G57" s="62"/>
    </row>
    <row r="58" spans="1:7" s="63" customFormat="1" x14ac:dyDescent="0.2"/>
    <row r="59" spans="1:7" s="63" customFormat="1" x14ac:dyDescent="0.2">
      <c r="A59" s="64" t="s">
        <v>39</v>
      </c>
    </row>
    <row r="60" spans="1:7" s="63" customFormat="1" x14ac:dyDescent="0.2"/>
    <row r="61" spans="1:7" s="63" customFormat="1" x14ac:dyDescent="0.2">
      <c r="A61" s="65" t="s">
        <v>40</v>
      </c>
      <c r="B61" s="65"/>
      <c r="D61" s="66">
        <v>8765.390000000014</v>
      </c>
      <c r="E61" s="67"/>
    </row>
    <row r="62" spans="1:7" s="63" customFormat="1" x14ac:dyDescent="0.2">
      <c r="A62" s="65" t="s">
        <v>41</v>
      </c>
      <c r="B62" s="65"/>
      <c r="D62" s="68">
        <v>0</v>
      </c>
      <c r="E62" s="69"/>
    </row>
    <row r="63" spans="1:7" s="63" customFormat="1" x14ac:dyDescent="0.2">
      <c r="A63" s="65" t="s">
        <v>42</v>
      </c>
      <c r="B63" s="65"/>
      <c r="D63" s="68">
        <v>1200</v>
      </c>
      <c r="E63" s="69"/>
    </row>
    <row r="64" spans="1:7" s="63" customFormat="1" x14ac:dyDescent="0.2">
      <c r="A64" s="65" t="s">
        <v>43</v>
      </c>
      <c r="B64" s="65"/>
      <c r="D64" s="68">
        <v>352194.67</v>
      </c>
      <c r="E64" s="69"/>
    </row>
    <row r="65" spans="1:97" s="63" customFormat="1" x14ac:dyDescent="0.2">
      <c r="A65" s="65" t="s">
        <v>44</v>
      </c>
      <c r="B65" s="65"/>
      <c r="D65" s="70">
        <v>0</v>
      </c>
      <c r="E65" s="71"/>
    </row>
    <row r="66" spans="1:97" s="63" customFormat="1" x14ac:dyDescent="0.2">
      <c r="A66" s="72" t="s">
        <v>45</v>
      </c>
      <c r="B66" s="72"/>
      <c r="C66" s="72"/>
      <c r="D66" s="72"/>
      <c r="E66" s="72"/>
      <c r="F66" s="72" t="s">
        <v>46</v>
      </c>
      <c r="G66" s="72"/>
    </row>
    <row r="67" spans="1:97" s="63" customFormat="1" x14ac:dyDescent="0.2">
      <c r="A67" s="73" t="s">
        <v>47</v>
      </c>
      <c r="B67" s="73"/>
      <c r="D67" s="74">
        <v>9965.390000000014</v>
      </c>
      <c r="E67" s="75"/>
    </row>
    <row r="68" spans="1:97" s="63" customFormat="1" x14ac:dyDescent="0.2"/>
    <row r="69" spans="1:97" s="63" customFormat="1" x14ac:dyDescent="0.2"/>
    <row r="70" spans="1:97" s="63" customFormat="1" x14ac:dyDescent="0.2"/>
    <row r="71" spans="1:97" s="63" customFormat="1" x14ac:dyDescent="0.2"/>
    <row r="72" spans="1:97" s="63" customFormat="1" x14ac:dyDescent="0.2">
      <c r="A72" s="76" t="s">
        <v>48</v>
      </c>
      <c r="B72" s="76"/>
      <c r="C72" s="76"/>
      <c r="D72" s="76"/>
      <c r="E72" s="76"/>
      <c r="F72" s="76"/>
      <c r="G72" s="7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</row>
    <row r="73" spans="1:97" s="63" customFormat="1" x14ac:dyDescent="0.2">
      <c r="A73" s="76" t="s">
        <v>49</v>
      </c>
      <c r="B73" s="76"/>
      <c r="C73" s="76"/>
      <c r="D73" s="76"/>
      <c r="E73" s="76"/>
      <c r="F73" s="76"/>
      <c r="G73" s="7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</row>
    <row r="74" spans="1:97" s="63" customFormat="1" x14ac:dyDescent="0.2">
      <c r="A74" s="76" t="s">
        <v>50</v>
      </c>
      <c r="B74" s="76"/>
      <c r="C74" s="76"/>
      <c r="D74" s="76"/>
      <c r="E74" s="76"/>
      <c r="F74" s="76"/>
      <c r="G74" s="7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3" customFormat="1" x14ac:dyDescent="0.2">
      <c r="A75" s="77"/>
      <c r="B75" s="77"/>
      <c r="C75" s="77"/>
      <c r="D75" s="77"/>
      <c r="E75" s="77"/>
      <c r="F75" s="77"/>
      <c r="G75" s="77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3" customFormat="1" x14ac:dyDescent="0.2">
      <c r="A76" s="76" t="s">
        <v>51</v>
      </c>
      <c r="B76" s="76"/>
      <c r="C76" s="76"/>
      <c r="D76" s="76"/>
      <c r="E76" s="76"/>
      <c r="F76" s="76"/>
      <c r="G76" s="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3" customFormat="1" x14ac:dyDescent="0.2">
      <c r="A77" s="76" t="s">
        <v>52</v>
      </c>
      <c r="B77" s="76"/>
      <c r="C77" s="76"/>
      <c r="D77" s="76"/>
      <c r="E77" s="76"/>
      <c r="F77" s="76"/>
      <c r="G77" s="7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3" customFormat="1" x14ac:dyDescent="0.2">
      <c r="A78" s="76" t="s">
        <v>53</v>
      </c>
      <c r="B78" s="76"/>
      <c r="C78" s="76"/>
      <c r="D78" s="76"/>
      <c r="E78" s="76"/>
      <c r="F78" s="76"/>
      <c r="G78" s="7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3" customFormat="1" x14ac:dyDescent="0.2">
      <c r="A79" s="77"/>
      <c r="B79" s="77"/>
      <c r="C79" s="77"/>
      <c r="D79" s="77"/>
      <c r="E79" s="77"/>
      <c r="F79" s="77"/>
      <c r="G79" s="77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3" customFormat="1" x14ac:dyDescent="0.2">
      <c r="A80" s="76" t="s">
        <v>54</v>
      </c>
      <c r="B80" s="76"/>
      <c r="C80" s="76"/>
      <c r="D80" s="76"/>
      <c r="E80" s="76"/>
      <c r="F80" s="76"/>
      <c r="G80" s="7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3" customFormat="1" x14ac:dyDescent="0.2">
      <c r="A81" s="76" t="s">
        <v>55</v>
      </c>
      <c r="B81" s="76"/>
      <c r="C81" s="76"/>
      <c r="D81" s="76"/>
      <c r="E81" s="76"/>
      <c r="F81" s="76"/>
      <c r="G81" s="7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3" customFormat="1" x14ac:dyDescent="0.2">
      <c r="A82" s="76" t="s">
        <v>56</v>
      </c>
      <c r="B82" s="76"/>
      <c r="C82" s="76"/>
      <c r="D82" s="76"/>
      <c r="E82" s="76"/>
      <c r="F82" s="76"/>
      <c r="G82" s="7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3" customFormat="1" x14ac:dyDescent="0.2">
      <c r="A83" s="77"/>
      <c r="B83" s="77"/>
      <c r="C83" s="77"/>
      <c r="D83" s="77"/>
      <c r="E83" s="77"/>
      <c r="F83" s="77"/>
      <c r="G83" s="77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3" customFormat="1" x14ac:dyDescent="0.2">
      <c r="A84" s="76" t="s">
        <v>57</v>
      </c>
      <c r="B84" s="76"/>
      <c r="C84" s="76"/>
      <c r="D84" s="76"/>
      <c r="E84" s="76"/>
      <c r="F84" s="76"/>
      <c r="G84" s="7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3" customFormat="1" x14ac:dyDescent="0.2">
      <c r="A85" s="76" t="s">
        <v>58</v>
      </c>
      <c r="B85" s="76"/>
      <c r="C85" s="76"/>
      <c r="D85" s="76"/>
      <c r="E85" s="76"/>
      <c r="F85" s="76"/>
      <c r="G85" s="7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3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3" customForma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3" customFormat="1" ht="15" x14ac:dyDescent="0.25">
      <c r="A88" s="78" t="s">
        <v>59</v>
      </c>
      <c r="B88" s="78"/>
      <c r="C88" s="78"/>
      <c r="D88" s="78"/>
      <c r="E88" s="78"/>
      <c r="F88" s="79" t="s">
        <v>60</v>
      </c>
      <c r="G88" s="79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3" customFormat="1" ht="15" x14ac:dyDescent="0.25">
      <c r="A89" s="78"/>
      <c r="B89" s="78"/>
      <c r="C89" s="78"/>
      <c r="D89" s="78"/>
      <c r="E89" s="78"/>
      <c r="F89" s="80"/>
      <c r="G89" s="80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3" customFormat="1" ht="15" x14ac:dyDescent="0.25">
      <c r="A90" s="78"/>
      <c r="B90" s="78"/>
      <c r="C90" s="78"/>
      <c r="D90" s="78"/>
      <c r="E90" s="78"/>
      <c r="F90" s="79"/>
      <c r="G90" s="79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3" customFormat="1" ht="15" x14ac:dyDescent="0.25">
      <c r="A91" s="78" t="s">
        <v>61</v>
      </c>
      <c r="B91" s="78"/>
      <c r="C91" s="78"/>
      <c r="D91" s="78"/>
      <c r="E91" s="78"/>
      <c r="F91" s="79" t="s">
        <v>62</v>
      </c>
      <c r="G91" s="79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3" customForma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3" customForma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3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3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3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3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3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3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3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3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3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3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3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3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3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3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3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3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3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3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3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3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3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3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3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3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3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3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3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3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3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3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3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3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3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3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3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3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3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3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3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3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3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3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3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3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3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3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3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3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3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3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3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3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3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3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3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3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3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3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3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3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3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3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3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3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3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3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3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3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3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3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3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3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3" customFormat="1" x14ac:dyDescent="0.2"/>
    <row r="170" spans="1:97" s="63" customFormat="1" x14ac:dyDescent="0.2"/>
    <row r="171" spans="1:97" s="63" customFormat="1" x14ac:dyDescent="0.2"/>
    <row r="172" spans="1:97" s="63" customFormat="1" x14ac:dyDescent="0.2"/>
    <row r="173" spans="1:97" s="63" customFormat="1" x14ac:dyDescent="0.2"/>
    <row r="174" spans="1:97" s="63" customFormat="1" x14ac:dyDescent="0.2"/>
    <row r="175" spans="1:97" s="63" customFormat="1" x14ac:dyDescent="0.2"/>
    <row r="176" spans="1:97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</sheetData>
  <mergeCells count="48">
    <mergeCell ref="A82:G82"/>
    <mergeCell ref="A84:G84"/>
    <mergeCell ref="A85:G85"/>
    <mergeCell ref="F88:G88"/>
    <mergeCell ref="F90:G90"/>
    <mergeCell ref="F91:G91"/>
    <mergeCell ref="A74:G74"/>
    <mergeCell ref="A76:G76"/>
    <mergeCell ref="A77:G77"/>
    <mergeCell ref="A78:G78"/>
    <mergeCell ref="A80:G80"/>
    <mergeCell ref="A81:G81"/>
    <mergeCell ref="A66:E66"/>
    <mergeCell ref="F66:G66"/>
    <mergeCell ref="A67:B67"/>
    <mergeCell ref="D67:E67"/>
    <mergeCell ref="A72:G72"/>
    <mergeCell ref="A73:G73"/>
    <mergeCell ref="A63:B63"/>
    <mergeCell ref="D63:E63"/>
    <mergeCell ref="A64:B64"/>
    <mergeCell ref="D64:E64"/>
    <mergeCell ref="A65:B65"/>
    <mergeCell ref="D65:E65"/>
    <mergeCell ref="A57:E57"/>
    <mergeCell ref="F57:G57"/>
    <mergeCell ref="A61:B61"/>
    <mergeCell ref="D61:E61"/>
    <mergeCell ref="A62:B62"/>
    <mergeCell ref="D62:E62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Тульская д. 84</vt:lpstr>
      <vt:lpstr>'ул Тульская д. 84'!АДРЕС</vt:lpstr>
      <vt:lpstr>'ул Тульская д. 84'!ВХДОЛГ</vt:lpstr>
      <vt:lpstr>'ул Тульская д. 84'!ВХСАЛЬДО</vt:lpstr>
      <vt:lpstr>'ул Тульская д. 84'!ДОГОВОР</vt:lpstr>
      <vt:lpstr>'ул Тульская д. 84'!ДОЛГ</vt:lpstr>
      <vt:lpstr>'ул Тульская д. 84'!ЗАТРАЧЕНОК</vt:lpstr>
      <vt:lpstr>'ул Тульская д. 84'!ЗАТРАЧЕНОТ</vt:lpstr>
      <vt:lpstr>'ул Тульская д. 84'!ЗАТРЕМ</vt:lpstr>
      <vt:lpstr>'ул Тульская д. 84'!ИСХДОЛГ</vt:lpstr>
      <vt:lpstr>'ул Тульская д. 84'!ИСХСАЛЬДО</vt:lpstr>
      <vt:lpstr>'ул Тульская д. 84'!КАП</vt:lpstr>
      <vt:lpstr>'ул Тульская д. 84'!КПЕРЕЧИСК</vt:lpstr>
      <vt:lpstr>'ул Тульская д. 84'!КПЕРЕЧИСТ</vt:lpstr>
      <vt:lpstr>'ул Тульская д. 84'!НАЧРЕМ</vt:lpstr>
      <vt:lpstr>'ул Тульская д. 84'!НЕЖНАЧРЕМ</vt:lpstr>
      <vt:lpstr>'ул Тульская д. 84'!ОПАЛЧЕНОТ</vt:lpstr>
      <vt:lpstr>'ул Тульская д. 84'!ОПЛАЧЕНОК</vt:lpstr>
      <vt:lpstr>'ул Тульская д. 84'!ОСТ</vt:lpstr>
      <vt:lpstr>'ул Тульская д. 84'!ПЛОЩАДЬ</vt:lpstr>
      <vt:lpstr>'ул Тульская д. 84'!РАЗМЕРПЛАТЫ</vt:lpstr>
      <vt:lpstr>'ул Тульская д. 84'!ТАРОТОП</vt:lpstr>
      <vt:lpstr>'ул Тульская д. 84'!ТАРХВС</vt:lpstr>
      <vt:lpstr>'ул Тульская д. 84'!ТБО</vt:lpstr>
      <vt:lpstr>'ул Тульская д. 84'!ТБОНАЧ</vt:lpstr>
      <vt:lpstr>'ул Тульская д. 84'!ТБОНЕД</vt:lpstr>
      <vt:lpstr>'ул Тульская д. 84'!ТБООПЛ</vt:lpstr>
      <vt:lpstr>'ул Тульская д. 84'!ТБОПОСТ</vt:lpstr>
      <vt:lpstr>'ул Тульская д. 84'!ТЕК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2018-03-30T13:22:01Z</dcterms:created>
  <dcterms:modified xsi:type="dcterms:W3CDTF">2018-03-30T13:22:01Z</dcterms:modified>
</cp:coreProperties>
</file>